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Downloads/"/>
    </mc:Choice>
  </mc:AlternateContent>
  <xr:revisionPtr revIDLastSave="0" documentId="13_ncr:1_{1B2CDC54-D9AA-C944-846C-4086EDC6E8E9}" xr6:coauthVersionLast="45" xr6:coauthVersionMax="45" xr10:uidLastSave="{00000000-0000-0000-0000-000000000000}"/>
  <workbookProtection workbookAlgorithmName="SHA-512" workbookHashValue="j7lYh7SVVGLqQBoasz1HV+ucqUUi41rbzZ/+/5kRj6WrZpBOMz1BaYbtpqT48PG1oHmQ9nVF/dOUmmv1mQyfcQ==" workbookSaltValue="8dQNjQhTinMMtO6OC7TrcQ==" workbookSpinCount="100000" lockStructure="1"/>
  <bookViews>
    <workbookView xWindow="2760" yWindow="5240" windowWidth="35140" windowHeight="20440" xr2:uid="{00000000-000D-0000-FFFF-FFFF00000000}"/>
  </bookViews>
  <sheets>
    <sheet name="Sheet1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5" i="1"/>
  <c r="I15" i="1" l="1"/>
  <c r="I16" i="1"/>
  <c r="I17" i="1"/>
  <c r="I18" i="1"/>
  <c r="I19" i="1"/>
  <c r="H19" i="1"/>
  <c r="H18" i="1"/>
  <c r="H17" i="1"/>
  <c r="H16" i="1"/>
  <c r="H15" i="1"/>
  <c r="J9" i="1"/>
  <c r="I9" i="1"/>
  <c r="J8" i="1"/>
  <c r="I8" i="1"/>
  <c r="J7" i="1"/>
  <c r="I7" i="1"/>
  <c r="J6" i="1"/>
  <c r="I6" i="1"/>
  <c r="J5" i="1"/>
  <c r="I5" i="1"/>
  <c r="O6" i="1" l="1"/>
  <c r="O17" i="1"/>
  <c r="O18" i="1"/>
  <c r="O7" i="1"/>
</calcChain>
</file>

<file path=xl/sharedStrings.xml><?xml version="1.0" encoding="utf-8"?>
<sst xmlns="http://schemas.openxmlformats.org/spreadsheetml/2006/main" count="37" uniqueCount="28">
  <si>
    <t>Power</t>
  </si>
  <si>
    <t>Duration</t>
  </si>
  <si>
    <t>Wlim</t>
  </si>
  <si>
    <t>(W)</t>
  </si>
  <si>
    <t>(min)</t>
  </si>
  <si>
    <t>(s)</t>
  </si>
  <si>
    <t>(1/s)</t>
  </si>
  <si>
    <t>(kJ)</t>
  </si>
  <si>
    <t>W</t>
  </si>
  <si>
    <t>W'</t>
  </si>
  <si>
    <t>Distance</t>
  </si>
  <si>
    <t>(m)</t>
  </si>
  <si>
    <t>Avg speed</t>
  </si>
  <si>
    <t>(m/sec)</t>
  </si>
  <si>
    <t>m/sec</t>
  </si>
  <si>
    <t>Critical Velocity</t>
  </si>
  <si>
    <t>Critical Power</t>
  </si>
  <si>
    <t>KJ</t>
  </si>
  <si>
    <t>Trial #</t>
  </si>
  <si>
    <t>Critical Power (Velocity) Calculator:</t>
  </si>
  <si>
    <t>1) Choose whether you are using running or cycling.</t>
  </si>
  <si>
    <t>2) Fill in the dotted cells.</t>
  </si>
  <si>
    <t>Instructions:</t>
  </si>
  <si>
    <r>
      <t>Duration</t>
    </r>
    <r>
      <rPr>
        <b/>
        <vertAlign val="superscript"/>
        <sz val="16"/>
        <color indexed="8"/>
        <rFont val="Agency FB"/>
        <family val="2"/>
      </rPr>
      <t>-1</t>
    </r>
  </si>
  <si>
    <t xml:space="preserve">       Bicycle ergometry </t>
  </si>
  <si>
    <t xml:space="preserve">        Running (speed)</t>
  </si>
  <si>
    <t>Results</t>
  </si>
  <si>
    <t>3) Look for the calculated parameters on the Results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</si>
</sst>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9">
    <font>
      <sz val="11"/>
      <color theme="1"/>
      <name val="Calibri"/>
      <family val="2"/>
      <scheme val="minor"/>
    </font>
    <font>
      <b/>
      <sz val="22"/>
      <color theme="0" tint="-0.14999847407452621"/>
      <name val="Agency FB"/>
      <family val="2"/>
    </font>
    <font>
      <b/>
      <sz val="16"/>
      <color theme="0"/>
      <name val="Agency FB"/>
      <family val="2"/>
    </font>
    <font>
      <sz val="11"/>
      <color theme="1"/>
      <name val="Agency FB"/>
      <family val="2"/>
    </font>
    <font>
      <b/>
      <sz val="16"/>
      <color theme="2" tint="-0.89999084444715716"/>
      <name val="Agency FB"/>
      <family val="2"/>
    </font>
    <font>
      <b/>
      <sz val="16"/>
      <color theme="0" tint="-4.9989318521683403E-2"/>
      <name val="Agency FB"/>
      <family val="2"/>
    </font>
    <font>
      <b/>
      <sz val="16"/>
      <color theme="1"/>
      <name val="Agency FB"/>
      <family val="2"/>
    </font>
    <font>
      <b/>
      <sz val="12"/>
      <color theme="2" tint="-0.89999084444715716"/>
      <name val="Agency FB"/>
      <family val="2"/>
    </font>
    <font>
      <b/>
      <sz val="11"/>
      <color theme="1"/>
      <name val="Ink Free"/>
      <family val="4"/>
    </font>
    <font>
      <b/>
      <u/>
      <sz val="14"/>
      <color theme="1"/>
      <name val="Ink Free"/>
      <family val="4"/>
    </font>
    <font>
      <b/>
      <vertAlign val="superscript"/>
      <sz val="16"/>
      <color indexed="8"/>
      <name val="Agency FB"/>
      <family val="2"/>
    </font>
    <font>
      <sz val="16"/>
      <color theme="1"/>
      <name val="Calibri"/>
      <family val="2"/>
      <scheme val="minor"/>
    </font>
    <font>
      <sz val="16"/>
      <color theme="1"/>
      <name val="Agency FB"/>
      <family val="2"/>
    </font>
    <font>
      <b/>
      <sz val="16"/>
      <color rgb="FF00B0F0"/>
      <name val="Agency FB"/>
      <family val="2"/>
    </font>
    <font>
      <sz val="16"/>
      <color theme="0" tint="-4.9989318521683403E-2"/>
      <name val="Calibri"/>
      <family val="2"/>
      <scheme val="minor"/>
    </font>
    <font>
      <b/>
      <u/>
      <sz val="16"/>
      <color theme="0" tint="-4.9989318521683403E-2"/>
      <name val="Agency FB"/>
      <family val="2"/>
    </font>
    <font>
      <sz val="16"/>
      <color theme="2" tint="-0.89999084444715716"/>
      <name val="Agency FB"/>
      <family val="2"/>
    </font>
    <font>
      <b/>
      <sz val="16"/>
      <color rgb="FF92D050"/>
      <name val="Agency FB"/>
      <family val="2"/>
    </font>
    <font>
      <b/>
      <u/>
      <sz val="16"/>
      <color theme="2" tint="-0.89999084444715716"/>
      <name val="Agency FB"/>
      <family val="2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gradientFill degree="90">
        <stop position="0">
          <color theme="8" tint="0.59999389629810485"/>
        </stop>
        <stop position="1">
          <color theme="8" tint="0.80001220740379042"/>
        </stop>
      </gradientFill>
    </fill>
    <fill>
      <patternFill patternType="solid">
        <fgColor theme="1" tint="0.14999847407452621"/>
        <bgColor indexed="64"/>
      </patternFill>
    </fill>
    <fill>
      <gradientFill degree="90">
        <stop position="0">
          <color theme="9" tint="0.80001220740379042"/>
        </stop>
        <stop position="1">
          <color theme="9" tint="0.40000610370189521"/>
        </stop>
      </gradientFill>
    </fill>
    <fill>
      <patternFill patternType="solid">
        <fgColor theme="2" tint="-0.89999084444715716"/>
        <bgColor indexed="64"/>
      </patternFill>
    </fill>
    <fill>
      <gradientFill degree="90">
        <stop position="0">
          <color theme="9" tint="-0.49803155613879818"/>
        </stop>
        <stop position="1">
          <color rgb="FF92D050"/>
        </stop>
      </gradientFill>
    </fill>
    <fill>
      <gradientFill degree="90">
        <stop position="0">
          <color rgb="FF002060"/>
        </stop>
        <stop position="1">
          <color rgb="FF00B0F0"/>
        </stop>
      </gradientFill>
    </fill>
    <fill>
      <gradientFill degree="90">
        <stop position="0">
          <color rgb="FF92D050"/>
        </stop>
        <stop position="1">
          <color theme="9" tint="-0.49803155613879818"/>
        </stop>
      </gradientFill>
    </fill>
    <fill>
      <gradientFill degree="90">
        <stop position="0">
          <color theme="8" tint="-0.49803155613879818"/>
        </stop>
        <stop position="1">
          <color rgb="FF00B0F0"/>
        </stop>
      </gradientFill>
    </fill>
    <fill>
      <patternFill patternType="solid">
        <fgColor theme="1" tint="4.9989318521683403E-2"/>
        <bgColor auto="1"/>
      </patternFill>
    </fill>
    <fill>
      <patternFill patternType="solid">
        <fgColor theme="1" tint="4.9989318521683403E-2"/>
        <bgColor indexed="64"/>
      </patternFill>
    </fill>
    <fill>
      <patternFill patternType="gray125">
        <bgColor theme="0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002060"/>
      </left>
      <right style="medium">
        <color rgb="FF002060"/>
      </right>
      <top style="thick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ck">
        <color rgb="FF002060"/>
      </top>
      <bottom style="medium">
        <color rgb="FF002060"/>
      </bottom>
      <diagonal/>
    </border>
    <border>
      <left style="medium">
        <color rgb="FF002060"/>
      </left>
      <right style="thick">
        <color rgb="FF002060"/>
      </right>
      <top style="thick">
        <color rgb="FF002060"/>
      </top>
      <bottom style="medium">
        <color rgb="FF002060"/>
      </bottom>
      <diagonal/>
    </border>
    <border>
      <left style="thick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thick">
        <color rgb="FF002060"/>
      </right>
      <top style="medium">
        <color rgb="FF002060"/>
      </top>
      <bottom style="medium">
        <color rgb="FF002060"/>
      </bottom>
      <diagonal/>
    </border>
    <border>
      <left style="thick">
        <color rgb="FF002060"/>
      </left>
      <right style="medium">
        <color rgb="FF002060"/>
      </right>
      <top style="medium">
        <color rgb="FF002060"/>
      </top>
      <bottom style="thick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ck">
        <color rgb="FF002060"/>
      </bottom>
      <diagonal/>
    </border>
    <border>
      <left style="medium">
        <color rgb="FF002060"/>
      </left>
      <right style="thick">
        <color rgb="FF002060"/>
      </right>
      <top style="medium">
        <color rgb="FF002060"/>
      </top>
      <bottom style="thick">
        <color rgb="FF002060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theme="9" tint="-0.499984740745262"/>
      </left>
      <right style="medium">
        <color theme="9" tint="-0.499984740745262"/>
      </right>
      <top style="thick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thick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thick">
        <color theme="9" tint="-0.499984740745262"/>
      </right>
      <top style="thick">
        <color theme="9" tint="-0.499984740745262"/>
      </top>
      <bottom style="medium">
        <color theme="9" tint="-0.499984740745262"/>
      </bottom>
      <diagonal/>
    </border>
    <border>
      <left style="thick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thick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ck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ck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ck">
        <color theme="9" tint="-0.499984740745262"/>
      </bottom>
      <diagonal/>
    </border>
    <border>
      <left style="medium">
        <color theme="9" tint="-0.499984740745262"/>
      </left>
      <right style="thick">
        <color theme="9" tint="-0.499984740745262"/>
      </right>
      <top style="medium">
        <color theme="9" tint="-0.499984740745262"/>
      </top>
      <bottom style="thick">
        <color theme="9" tint="-0.499984740745262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 applyBorder="1" applyProtection="1"/>
    <xf numFmtId="0" fontId="0" fillId="12" borderId="0" xfId="0" applyFill="1"/>
    <xf numFmtId="0" fontId="0" fillId="12" borderId="0" xfId="0" applyFill="1" applyProtection="1"/>
    <xf numFmtId="0" fontId="3" fillId="2" borderId="0" xfId="0" applyFont="1" applyFill="1" applyBorder="1" applyProtection="1"/>
    <xf numFmtId="0" fontId="0" fillId="12" borderId="0" xfId="0" applyFill="1" applyBorder="1" applyProtection="1"/>
    <xf numFmtId="0" fontId="8" fillId="2" borderId="0" xfId="0" applyFont="1" applyFill="1" applyBorder="1" applyProtection="1"/>
    <xf numFmtId="0" fontId="0" fillId="2" borderId="0" xfId="0" applyFont="1" applyFill="1" applyBorder="1" applyProtection="1"/>
    <xf numFmtId="0" fontId="9" fillId="2" borderId="0" xfId="0" applyFont="1" applyFill="1" applyBorder="1" applyProtection="1"/>
    <xf numFmtId="0" fontId="0" fillId="12" borderId="0" xfId="0" applyFill="1" applyBorder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4" xfId="0" applyFill="1" applyBorder="1" applyProtection="1"/>
    <xf numFmtId="0" fontId="0" fillId="2" borderId="3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6" fillId="3" borderId="9" xfId="0" applyFont="1" applyFill="1" applyBorder="1" applyAlignment="1" applyProtection="1">
      <alignment horizontal="center"/>
    </xf>
    <xf numFmtId="0" fontId="11" fillId="2" borderId="0" xfId="0" applyFont="1" applyFill="1" applyBorder="1" applyProtection="1"/>
    <xf numFmtId="0" fontId="12" fillId="2" borderId="0" xfId="0" applyFont="1" applyFill="1" applyBorder="1" applyProtection="1"/>
    <xf numFmtId="0" fontId="13" fillId="4" borderId="9" xfId="0" applyFont="1" applyFill="1" applyBorder="1" applyAlignment="1" applyProtection="1">
      <alignment horizontal="center" vertical="center"/>
    </xf>
    <xf numFmtId="0" fontId="6" fillId="5" borderId="9" xfId="0" applyFont="1" applyFill="1" applyBorder="1" applyAlignment="1" applyProtection="1">
      <alignment horizontal="center"/>
    </xf>
    <xf numFmtId="0" fontId="17" fillId="6" borderId="9" xfId="0" applyFont="1" applyFill="1" applyBorder="1" applyAlignment="1" applyProtection="1">
      <alignment horizontal="center" vertical="center"/>
    </xf>
    <xf numFmtId="164" fontId="16" fillId="15" borderId="14" xfId="0" applyNumberFormat="1" applyFont="1" applyFill="1" applyBorder="1" applyAlignment="1" applyProtection="1">
      <alignment horizontal="center"/>
    </xf>
    <xf numFmtId="164" fontId="16" fillId="15" borderId="17" xfId="0" applyNumberFormat="1" applyFont="1" applyFill="1" applyBorder="1" applyAlignment="1" applyProtection="1">
      <alignment horizontal="center"/>
    </xf>
    <xf numFmtId="0" fontId="11" fillId="13" borderId="19" xfId="0" applyFont="1" applyFill="1" applyBorder="1" applyAlignment="1" applyProtection="1">
      <alignment horizontal="center"/>
      <protection locked="0"/>
    </xf>
    <xf numFmtId="164" fontId="11" fillId="13" borderId="20" xfId="0" applyNumberFormat="1" applyFont="1" applyFill="1" applyBorder="1" applyAlignment="1" applyProtection="1">
      <alignment horizontal="center"/>
      <protection locked="0"/>
    </xf>
    <xf numFmtId="0" fontId="14" fillId="14" borderId="20" xfId="0" applyFont="1" applyFill="1" applyBorder="1" applyAlignment="1" applyProtection="1">
      <alignment horizontal="center"/>
    </xf>
    <xf numFmtId="165" fontId="14" fillId="14" borderId="20" xfId="0" applyNumberFormat="1" applyFont="1" applyFill="1" applyBorder="1" applyAlignment="1" applyProtection="1">
      <alignment horizontal="center"/>
    </xf>
    <xf numFmtId="1" fontId="14" fillId="14" borderId="21" xfId="0" applyNumberFormat="1" applyFont="1" applyFill="1" applyBorder="1" applyAlignment="1" applyProtection="1">
      <alignment horizontal="center"/>
    </xf>
    <xf numFmtId="0" fontId="11" fillId="13" borderId="22" xfId="0" applyFont="1" applyFill="1" applyBorder="1" applyAlignment="1" applyProtection="1">
      <alignment horizontal="center"/>
      <protection locked="0"/>
    </xf>
    <xf numFmtId="164" fontId="11" fillId="13" borderId="23" xfId="0" applyNumberFormat="1" applyFont="1" applyFill="1" applyBorder="1" applyAlignment="1" applyProtection="1">
      <alignment horizontal="center"/>
      <protection locked="0"/>
    </xf>
    <xf numFmtId="0" fontId="14" fillId="14" borderId="23" xfId="0" applyFont="1" applyFill="1" applyBorder="1" applyAlignment="1" applyProtection="1">
      <alignment horizontal="center"/>
    </xf>
    <xf numFmtId="165" fontId="14" fillId="14" borderId="23" xfId="0" applyNumberFormat="1" applyFont="1" applyFill="1" applyBorder="1" applyAlignment="1" applyProtection="1">
      <alignment horizontal="center"/>
    </xf>
    <xf numFmtId="1" fontId="14" fillId="14" borderId="24" xfId="0" applyNumberFormat="1" applyFont="1" applyFill="1" applyBorder="1" applyAlignment="1" applyProtection="1">
      <alignment horizontal="center"/>
    </xf>
    <xf numFmtId="0" fontId="11" fillId="13" borderId="25" xfId="0" applyFont="1" applyFill="1" applyBorder="1" applyAlignment="1" applyProtection="1">
      <alignment horizontal="center"/>
      <protection locked="0"/>
    </xf>
    <xf numFmtId="164" fontId="11" fillId="13" borderId="26" xfId="0" applyNumberFormat="1" applyFont="1" applyFill="1" applyBorder="1" applyAlignment="1" applyProtection="1">
      <alignment horizontal="center"/>
      <protection locked="0"/>
    </xf>
    <xf numFmtId="1" fontId="14" fillId="14" borderId="26" xfId="0" applyNumberFormat="1" applyFont="1" applyFill="1" applyBorder="1" applyAlignment="1" applyProtection="1">
      <alignment horizontal="center"/>
    </xf>
    <xf numFmtId="165" fontId="14" fillId="14" borderId="26" xfId="0" applyNumberFormat="1" applyFont="1" applyFill="1" applyBorder="1" applyAlignment="1" applyProtection="1">
      <alignment horizontal="center"/>
    </xf>
    <xf numFmtId="1" fontId="14" fillId="14" borderId="27" xfId="0" applyNumberFormat="1" applyFont="1" applyFill="1" applyBorder="1" applyAlignment="1" applyProtection="1">
      <alignment horizontal="center"/>
    </xf>
    <xf numFmtId="0" fontId="18" fillId="15" borderId="13" xfId="0" applyFont="1" applyFill="1" applyBorder="1" applyAlignment="1" applyProtection="1">
      <alignment horizontal="center"/>
    </xf>
    <xf numFmtId="0" fontId="18" fillId="15" borderId="16" xfId="0" applyFont="1" applyFill="1" applyBorder="1" applyAlignment="1" applyProtection="1">
      <alignment horizontal="center"/>
    </xf>
    <xf numFmtId="0" fontId="7" fillId="15" borderId="15" xfId="0" applyFont="1" applyFill="1" applyBorder="1" applyAlignment="1" applyProtection="1">
      <alignment horizontal="center"/>
    </xf>
    <xf numFmtId="0" fontId="7" fillId="15" borderId="18" xfId="0" applyFont="1" applyFill="1" applyBorder="1" applyAlignment="1" applyProtection="1">
      <alignment horizontal="center"/>
    </xf>
    <xf numFmtId="0" fontId="4" fillId="15" borderId="31" xfId="0" applyFont="1" applyFill="1" applyBorder="1" applyAlignment="1" applyProtection="1">
      <alignment horizontal="center"/>
    </xf>
    <xf numFmtId="164" fontId="16" fillId="15" borderId="32" xfId="0" applyNumberFormat="1" applyFont="1" applyFill="1" applyBorder="1" applyAlignment="1" applyProtection="1">
      <alignment horizontal="center"/>
    </xf>
    <xf numFmtId="0" fontId="7" fillId="15" borderId="33" xfId="0" applyFont="1" applyFill="1" applyBorder="1" applyAlignment="1" applyProtection="1">
      <alignment horizontal="center"/>
    </xf>
    <xf numFmtId="0" fontId="4" fillId="15" borderId="34" xfId="0" applyFont="1" applyFill="1" applyBorder="1" applyAlignment="1" applyProtection="1">
      <alignment horizontal="center"/>
    </xf>
    <xf numFmtId="164" fontId="16" fillId="15" borderId="35" xfId="0" applyNumberFormat="1" applyFont="1" applyFill="1" applyBorder="1" applyAlignment="1" applyProtection="1">
      <alignment horizontal="center"/>
    </xf>
    <xf numFmtId="0" fontId="7" fillId="15" borderId="36" xfId="0" applyFont="1" applyFill="1" applyBorder="1" applyAlignment="1" applyProtection="1">
      <alignment horizontal="center"/>
    </xf>
    <xf numFmtId="164" fontId="11" fillId="13" borderId="19" xfId="0" applyNumberFormat="1" applyFont="1" applyFill="1" applyBorder="1" applyAlignment="1" applyProtection="1">
      <alignment horizontal="center"/>
      <protection locked="0"/>
    </xf>
    <xf numFmtId="165" fontId="14" fillId="14" borderId="21" xfId="0" applyNumberFormat="1" applyFont="1" applyFill="1" applyBorder="1" applyAlignment="1" applyProtection="1">
      <alignment horizontal="center"/>
    </xf>
    <xf numFmtId="164" fontId="11" fillId="13" borderId="22" xfId="0" applyNumberFormat="1" applyFont="1" applyFill="1" applyBorder="1" applyAlignment="1" applyProtection="1">
      <alignment horizontal="center"/>
      <protection locked="0"/>
    </xf>
    <xf numFmtId="165" fontId="14" fillId="14" borderId="24" xfId="0" applyNumberFormat="1" applyFont="1" applyFill="1" applyBorder="1" applyAlignment="1" applyProtection="1">
      <alignment horizontal="center"/>
    </xf>
    <xf numFmtId="164" fontId="11" fillId="13" borderId="25" xfId="0" applyNumberFormat="1" applyFont="1" applyFill="1" applyBorder="1" applyAlignment="1" applyProtection="1">
      <alignment horizontal="center"/>
      <protection locked="0"/>
    </xf>
    <xf numFmtId="165" fontId="14" fillId="14" borderId="27" xfId="0" applyNumberFormat="1" applyFont="1" applyFill="1" applyBorder="1" applyAlignment="1" applyProtection="1">
      <alignment horizontal="center"/>
    </xf>
    <xf numFmtId="0" fontId="1" fillId="11" borderId="0" xfId="0" applyFont="1" applyFill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5" borderId="9" xfId="0" applyFont="1" applyFill="1" applyBorder="1" applyAlignment="1" applyProtection="1">
      <alignment horizontal="center" vertical="center"/>
    </xf>
    <xf numFmtId="0" fontId="15" fillId="7" borderId="28" xfId="0" applyFont="1" applyFill="1" applyBorder="1" applyAlignment="1" applyProtection="1">
      <alignment horizontal="center"/>
    </xf>
    <xf numFmtId="0" fontId="15" fillId="7" borderId="29" xfId="0" applyFont="1" applyFill="1" applyBorder="1" applyAlignment="1" applyProtection="1">
      <alignment horizontal="center"/>
    </xf>
    <xf numFmtId="0" fontId="15" fillId="7" borderId="30" xfId="0" applyFont="1" applyFill="1" applyBorder="1" applyAlignment="1" applyProtection="1">
      <alignment horizontal="center"/>
    </xf>
    <xf numFmtId="0" fontId="5" fillId="8" borderId="10" xfId="0" applyFont="1" applyFill="1" applyBorder="1" applyAlignment="1" applyProtection="1">
      <alignment horizontal="center"/>
    </xf>
    <xf numFmtId="0" fontId="5" fillId="8" borderId="11" xfId="0" applyFont="1" applyFill="1" applyBorder="1" applyAlignment="1" applyProtection="1">
      <alignment horizontal="center"/>
    </xf>
    <xf numFmtId="0" fontId="5" fillId="8" borderId="12" xfId="0" applyFont="1" applyFill="1" applyBorder="1" applyAlignment="1" applyProtection="1">
      <alignment horizontal="center"/>
    </xf>
    <xf numFmtId="0" fontId="2" fillId="9" borderId="9" xfId="0" applyFont="1" applyFill="1" applyBorder="1" applyAlignment="1" applyProtection="1">
      <alignment horizontal="center" textRotation="90"/>
    </xf>
    <xf numFmtId="0" fontId="2" fillId="10" borderId="9" xfId="0" applyFont="1" applyFill="1" applyBorder="1" applyAlignment="1" applyProtection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260350</xdr:colOff>
      <xdr:row>5</xdr:row>
      <xdr:rowOff>142875</xdr:rowOff>
    </xdr:from>
    <xdr:to>
      <xdr:col>12</xdr:col>
      <xdr:colOff>695325</xdr:colOff>
      <xdr:row>5</xdr:row>
      <xdr:rowOff>146051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6584950" y="1685925"/>
          <a:ext cx="1987550" cy="3176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82550</xdr:colOff>
      <xdr:row>16</xdr:row>
      <xdr:rowOff>28575</xdr:rowOff>
    </xdr:from>
    <xdr:to>
      <xdr:col>12</xdr:col>
      <xdr:colOff>771525</xdr:colOff>
      <xdr:row>16</xdr:row>
      <xdr:rowOff>33340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5797550" y="3933825"/>
          <a:ext cx="2851150" cy="4765"/>
        </a:xfrm>
        <a:prstGeom prst="straightConnector1">
          <a:avLst/>
        </a:prstGeom>
        <a:ln w="76200">
          <a:solidFill>
            <a:schemeClr val="tx1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1069991</xdr:colOff>
      <xdr:row>19</xdr:row>
      <xdr:rowOff>114300</xdr:rowOff>
    </xdr:from>
    <xdr:to>
      <xdr:col>16</xdr:col>
      <xdr:colOff>381000</xdr:colOff>
      <xdr:row>30</xdr:row>
      <xdr:rowOff>76571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2491" y="5143500"/>
          <a:ext cx="2682859" cy="1810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zoomScaleNormal="100" workbookViewId="0">
      <selection activeCell="X9" sqref="X9"/>
    </sheetView>
  </sheetViews>
  <sheetFormatPr baseColWidth="10" defaultColWidth="8.83203125" defaultRowHeight="15"/>
  <cols>
    <col min="1" max="1" width="1.83203125" customWidth="1"/>
    <col min="3" max="3" width="2.6640625" customWidth="1"/>
    <col min="4" max="4" width="13.5" customWidth="1"/>
    <col min="5" max="5" width="12.5" customWidth="1"/>
    <col min="6" max="6" width="12.83203125" customWidth="1"/>
    <col min="7" max="7" width="13.5" customWidth="1"/>
    <col min="8" max="8" width="14.5" customWidth="1"/>
    <col min="9" max="9" width="15.6640625" customWidth="1"/>
    <col min="10" max="10" width="10.5" customWidth="1"/>
    <col min="12" max="12" width="14.1640625" bestFit="1" customWidth="1"/>
    <col min="13" max="13" width="13.6640625" customWidth="1"/>
    <col min="14" max="14" width="16.6640625" customWidth="1"/>
    <col min="15" max="15" width="12" customWidth="1"/>
    <col min="16" max="16" width="5.83203125" bestFit="1" customWidth="1"/>
    <col min="18" max="18" width="7" customWidth="1"/>
    <col min="19" max="19" width="6.1640625" customWidth="1"/>
  </cols>
  <sheetData>
    <row r="1" spans="1:19" ht="46.5" customHeight="1" thickBot="1">
      <c r="A1" s="2"/>
      <c r="B1" s="57" t="s">
        <v>19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2"/>
      <c r="S1" s="2"/>
    </row>
    <row r="2" spans="1:19" ht="25.5" customHeight="1" thickTop="1" thickBot="1">
      <c r="A2" s="9"/>
      <c r="B2" s="5"/>
      <c r="C2" s="17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2"/>
      <c r="S2" s="2"/>
    </row>
    <row r="3" spans="1:19" ht="26" thickTop="1" thickBot="1">
      <c r="A3" s="9"/>
      <c r="B3" s="5"/>
      <c r="C3" s="13"/>
      <c r="D3" s="67" t="s">
        <v>24</v>
      </c>
      <c r="E3" s="58" t="s">
        <v>18</v>
      </c>
      <c r="F3" s="18" t="s">
        <v>0</v>
      </c>
      <c r="G3" s="18" t="s">
        <v>1</v>
      </c>
      <c r="H3" s="18" t="s">
        <v>1</v>
      </c>
      <c r="I3" s="18" t="s">
        <v>23</v>
      </c>
      <c r="J3" s="18" t="s">
        <v>2</v>
      </c>
      <c r="K3" s="19"/>
      <c r="L3" s="19"/>
      <c r="M3" s="19"/>
      <c r="N3" s="19"/>
      <c r="O3" s="19"/>
      <c r="P3" s="19"/>
      <c r="Q3" s="12"/>
      <c r="R3" s="2"/>
      <c r="S3" s="2"/>
    </row>
    <row r="4" spans="1:19" ht="23" thickTop="1" thickBot="1">
      <c r="A4" s="9"/>
      <c r="B4" s="5"/>
      <c r="C4" s="13"/>
      <c r="D4" s="67"/>
      <c r="E4" s="58"/>
      <c r="F4" s="18" t="s">
        <v>3</v>
      </c>
      <c r="G4" s="18" t="s">
        <v>4</v>
      </c>
      <c r="H4" s="18" t="s">
        <v>5</v>
      </c>
      <c r="I4" s="18" t="s">
        <v>6</v>
      </c>
      <c r="J4" s="18" t="s">
        <v>7</v>
      </c>
      <c r="K4" s="19"/>
      <c r="L4" s="19"/>
      <c r="M4" s="19"/>
      <c r="N4" s="20"/>
      <c r="O4" s="20"/>
      <c r="P4" s="20"/>
      <c r="Q4" s="12"/>
      <c r="R4" s="2"/>
      <c r="S4" s="2"/>
    </row>
    <row r="5" spans="1:19" ht="23" thickTop="1" thickBot="1">
      <c r="A5" s="9"/>
      <c r="B5" s="5"/>
      <c r="C5" s="13"/>
      <c r="D5" s="67"/>
      <c r="E5" s="21">
        <v>1</v>
      </c>
      <c r="F5" s="26">
        <v>350</v>
      </c>
      <c r="G5" s="27">
        <v>1</v>
      </c>
      <c r="H5" s="28">
        <f>60*G5</f>
        <v>60</v>
      </c>
      <c r="I5" s="29">
        <f>1/H5</f>
        <v>1.6666666666666666E-2</v>
      </c>
      <c r="J5" s="30">
        <f>F5*H5/1000</f>
        <v>21</v>
      </c>
      <c r="K5" s="19"/>
      <c r="L5" s="19"/>
      <c r="M5" s="19"/>
      <c r="N5" s="63" t="s">
        <v>26</v>
      </c>
      <c r="O5" s="64"/>
      <c r="P5" s="65"/>
      <c r="Q5" s="12"/>
      <c r="R5" s="2"/>
      <c r="S5" s="2"/>
    </row>
    <row r="6" spans="1:19" ht="23" thickTop="1" thickBot="1">
      <c r="A6" s="9"/>
      <c r="B6" s="5"/>
      <c r="C6" s="13"/>
      <c r="D6" s="67"/>
      <c r="E6" s="21">
        <v>2</v>
      </c>
      <c r="F6" s="31">
        <v>300</v>
      </c>
      <c r="G6" s="32">
        <v>2</v>
      </c>
      <c r="H6" s="33">
        <f t="shared" ref="H6:H9" si="0">60*G6</f>
        <v>120</v>
      </c>
      <c r="I6" s="34">
        <f>1/H6</f>
        <v>8.3333333333333332E-3</v>
      </c>
      <c r="J6" s="35">
        <f>F6*H6/1000</f>
        <v>36</v>
      </c>
      <c r="K6" s="19"/>
      <c r="L6" s="19"/>
      <c r="M6" s="19"/>
      <c r="N6" s="41" t="s">
        <v>16</v>
      </c>
      <c r="O6" s="24">
        <f>INTERCEPT($F$5:$F$9,$I$5:$I$9)</f>
        <v>182.89473684210526</v>
      </c>
      <c r="P6" s="43" t="s">
        <v>8</v>
      </c>
      <c r="Q6" s="12"/>
      <c r="R6" s="2"/>
      <c r="S6" s="2"/>
    </row>
    <row r="7" spans="1:19" ht="23" thickTop="1" thickBot="1">
      <c r="A7" s="9"/>
      <c r="B7" s="5"/>
      <c r="C7" s="13"/>
      <c r="D7" s="67"/>
      <c r="E7" s="21">
        <v>3</v>
      </c>
      <c r="F7" s="31">
        <v>200</v>
      </c>
      <c r="G7" s="32">
        <v>8</v>
      </c>
      <c r="H7" s="33">
        <f t="shared" si="0"/>
        <v>480</v>
      </c>
      <c r="I7" s="34">
        <f>1/H7</f>
        <v>2.0833333333333333E-3</v>
      </c>
      <c r="J7" s="35">
        <f>F7*H7/1000</f>
        <v>96</v>
      </c>
      <c r="K7" s="19"/>
      <c r="L7" s="19"/>
      <c r="M7" s="19"/>
      <c r="N7" s="42" t="s">
        <v>9</v>
      </c>
      <c r="O7" s="25">
        <f>SLOPE($F$5:$F$9,$I$5:$I$9)/1000</f>
        <v>10.736842105263158</v>
      </c>
      <c r="P7" s="44" t="s">
        <v>17</v>
      </c>
      <c r="Q7" s="12"/>
      <c r="R7" s="2"/>
      <c r="S7" s="2"/>
    </row>
    <row r="8" spans="1:19" ht="23" thickTop="1" thickBot="1">
      <c r="A8" s="9"/>
      <c r="B8" s="5"/>
      <c r="C8" s="13"/>
      <c r="D8" s="67"/>
      <c r="E8" s="21">
        <v>4</v>
      </c>
      <c r="F8" s="31">
        <v>200</v>
      </c>
      <c r="G8" s="32">
        <v>8</v>
      </c>
      <c r="H8" s="33">
        <f t="shared" si="0"/>
        <v>480</v>
      </c>
      <c r="I8" s="34">
        <f>1/H8</f>
        <v>2.0833333333333333E-3</v>
      </c>
      <c r="J8" s="35">
        <f>F8*H8/1000</f>
        <v>96</v>
      </c>
      <c r="K8" s="19"/>
      <c r="L8" s="19"/>
      <c r="M8" s="19"/>
      <c r="N8" s="20"/>
      <c r="O8" s="20"/>
      <c r="P8" s="20"/>
      <c r="Q8" s="12"/>
      <c r="R8" s="2"/>
      <c r="S8" s="2"/>
    </row>
    <row r="9" spans="1:19" ht="23" thickTop="1" thickBot="1">
      <c r="A9" s="9"/>
      <c r="B9" s="5"/>
      <c r="C9" s="13"/>
      <c r="D9" s="67"/>
      <c r="E9" s="21">
        <v>5</v>
      </c>
      <c r="F9" s="36">
        <v>200</v>
      </c>
      <c r="G9" s="37">
        <v>8</v>
      </c>
      <c r="H9" s="38">
        <f t="shared" si="0"/>
        <v>480</v>
      </c>
      <c r="I9" s="39">
        <f>1/H9</f>
        <v>2.0833333333333333E-3</v>
      </c>
      <c r="J9" s="40">
        <f>F9*H9/1000</f>
        <v>96</v>
      </c>
      <c r="K9" s="19"/>
      <c r="L9" s="19"/>
      <c r="M9" s="20"/>
      <c r="N9" s="20"/>
      <c r="O9" s="20"/>
      <c r="P9" s="20"/>
      <c r="Q9" s="12"/>
      <c r="R9" s="2"/>
      <c r="S9" s="2"/>
    </row>
    <row r="10" spans="1:19" ht="22" thickTop="1">
      <c r="A10" s="9"/>
      <c r="B10" s="5"/>
      <c r="C10" s="13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20"/>
      <c r="O10" s="20"/>
      <c r="P10" s="20"/>
      <c r="Q10" s="12"/>
      <c r="R10" s="2"/>
      <c r="S10" s="2"/>
    </row>
    <row r="11" spans="1:19" ht="21">
      <c r="A11" s="9"/>
      <c r="B11" s="5"/>
      <c r="C11" s="13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20"/>
      <c r="O11" s="20"/>
      <c r="P11" s="20"/>
      <c r="Q11" s="12"/>
      <c r="R11" s="2"/>
      <c r="S11" s="2"/>
    </row>
    <row r="12" spans="1:19" ht="22" thickBot="1">
      <c r="A12" s="9"/>
      <c r="B12" s="5"/>
      <c r="C12" s="13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20"/>
      <c r="O12" s="20"/>
      <c r="P12" s="20"/>
      <c r="Q12" s="12"/>
      <c r="R12" s="2"/>
      <c r="S12" s="2"/>
    </row>
    <row r="13" spans="1:19" ht="26" thickTop="1" thickBot="1">
      <c r="A13" s="9"/>
      <c r="B13" s="5"/>
      <c r="C13" s="13"/>
      <c r="D13" s="66" t="s">
        <v>25</v>
      </c>
      <c r="E13" s="59" t="s">
        <v>18</v>
      </c>
      <c r="F13" s="22" t="s">
        <v>10</v>
      </c>
      <c r="G13" s="22" t="s">
        <v>1</v>
      </c>
      <c r="H13" s="22" t="s">
        <v>23</v>
      </c>
      <c r="I13" s="22" t="s">
        <v>12</v>
      </c>
      <c r="J13" s="19"/>
      <c r="K13" s="19"/>
      <c r="L13" s="19"/>
      <c r="M13" s="20"/>
      <c r="N13" s="20"/>
      <c r="O13" s="20"/>
      <c r="P13" s="20"/>
      <c r="Q13" s="12"/>
      <c r="R13" s="2"/>
      <c r="S13" s="2"/>
    </row>
    <row r="14" spans="1:19" ht="23" thickTop="1" thickBot="1">
      <c r="A14" s="9"/>
      <c r="B14" s="5"/>
      <c r="C14" s="13"/>
      <c r="D14" s="66"/>
      <c r="E14" s="59"/>
      <c r="F14" s="22" t="s">
        <v>11</v>
      </c>
      <c r="G14" s="22" t="s">
        <v>5</v>
      </c>
      <c r="H14" s="22" t="s">
        <v>6</v>
      </c>
      <c r="I14" s="22" t="s">
        <v>13</v>
      </c>
      <c r="J14" s="19"/>
      <c r="K14" s="19"/>
      <c r="L14" s="20"/>
      <c r="M14" s="20"/>
      <c r="N14" s="20"/>
      <c r="O14" s="20"/>
      <c r="P14" s="20"/>
      <c r="Q14" s="12"/>
      <c r="R14" s="2"/>
      <c r="S14" s="2"/>
    </row>
    <row r="15" spans="1:19" ht="23" thickTop="1" thickBot="1">
      <c r="A15" s="9"/>
      <c r="B15" s="5"/>
      <c r="C15" s="13"/>
      <c r="D15" s="66"/>
      <c r="E15" s="23">
        <v>1</v>
      </c>
      <c r="F15" s="51"/>
      <c r="G15" s="27"/>
      <c r="H15" s="28" t="e">
        <f>1/G15</f>
        <v>#DIV/0!</v>
      </c>
      <c r="I15" s="52" t="e">
        <f>F15/G15</f>
        <v>#DIV/0!</v>
      </c>
      <c r="J15" s="19"/>
      <c r="K15" s="19"/>
      <c r="L15" s="20"/>
      <c r="M15" s="20"/>
      <c r="N15" s="20"/>
      <c r="O15" s="20"/>
      <c r="P15" s="20"/>
      <c r="Q15" s="12"/>
      <c r="R15" s="2"/>
      <c r="S15" s="2"/>
    </row>
    <row r="16" spans="1:19" ht="23" thickTop="1" thickBot="1">
      <c r="A16" s="9"/>
      <c r="B16" s="5"/>
      <c r="C16" s="13"/>
      <c r="D16" s="66"/>
      <c r="E16" s="23">
        <v>2</v>
      </c>
      <c r="F16" s="53"/>
      <c r="G16" s="32"/>
      <c r="H16" s="33" t="e">
        <f>1/G16</f>
        <v>#DIV/0!</v>
      </c>
      <c r="I16" s="54" t="e">
        <f>F16/G16</f>
        <v>#DIV/0!</v>
      </c>
      <c r="J16" s="19"/>
      <c r="K16" s="19"/>
      <c r="L16" s="20"/>
      <c r="M16" s="20"/>
      <c r="N16" s="60" t="s">
        <v>26</v>
      </c>
      <c r="O16" s="61"/>
      <c r="P16" s="62"/>
      <c r="Q16" s="12"/>
      <c r="R16" s="2"/>
      <c r="S16" s="2"/>
    </row>
    <row r="17" spans="1:19" ht="23" thickTop="1" thickBot="1">
      <c r="A17" s="9"/>
      <c r="B17" s="5"/>
      <c r="C17" s="13"/>
      <c r="D17" s="66"/>
      <c r="E17" s="23">
        <v>3</v>
      </c>
      <c r="F17" s="53"/>
      <c r="G17" s="32"/>
      <c r="H17" s="33" t="e">
        <f>1/G17</f>
        <v>#DIV/0!</v>
      </c>
      <c r="I17" s="54" t="e">
        <f>F17/G17</f>
        <v>#DIV/0!</v>
      </c>
      <c r="J17" s="19"/>
      <c r="K17" s="19"/>
      <c r="L17" s="20"/>
      <c r="M17" s="20"/>
      <c r="N17" s="45" t="s">
        <v>15</v>
      </c>
      <c r="O17" s="46" t="e">
        <f>INTERCEPT($I$15:$I$19,$H$15:$H$19)</f>
        <v>#DIV/0!</v>
      </c>
      <c r="P17" s="47" t="s">
        <v>14</v>
      </c>
      <c r="Q17" s="12"/>
      <c r="R17" s="2"/>
      <c r="S17" s="2"/>
    </row>
    <row r="18" spans="1:19" ht="23" thickTop="1" thickBot="1">
      <c r="A18" s="9"/>
      <c r="B18" s="5"/>
      <c r="C18" s="13"/>
      <c r="D18" s="66"/>
      <c r="E18" s="23">
        <v>4</v>
      </c>
      <c r="F18" s="53"/>
      <c r="G18" s="32"/>
      <c r="H18" s="33" t="e">
        <f>1/G18</f>
        <v>#DIV/0!</v>
      </c>
      <c r="I18" s="54" t="e">
        <f>F18/G18</f>
        <v>#DIV/0!</v>
      </c>
      <c r="J18" s="19"/>
      <c r="K18" s="19"/>
      <c r="L18" s="19"/>
      <c r="M18" s="20"/>
      <c r="N18" s="48" t="s">
        <v>9</v>
      </c>
      <c r="O18" s="49" t="e">
        <f>SLOPE($I$15:$I$19,$H$15:$H$19)</f>
        <v>#DIV/0!</v>
      </c>
      <c r="P18" s="50" t="s">
        <v>17</v>
      </c>
      <c r="Q18" s="12"/>
      <c r="R18" s="2"/>
      <c r="S18" s="2"/>
    </row>
    <row r="19" spans="1:19" ht="23" thickTop="1" thickBot="1">
      <c r="A19" s="9"/>
      <c r="B19" s="5"/>
      <c r="C19" s="13"/>
      <c r="D19" s="66"/>
      <c r="E19" s="23">
        <v>5</v>
      </c>
      <c r="F19" s="55"/>
      <c r="G19" s="37"/>
      <c r="H19" s="38" t="e">
        <f>1/G19</f>
        <v>#DIV/0!</v>
      </c>
      <c r="I19" s="56" t="e">
        <f>F19/G19</f>
        <v>#DIV/0!</v>
      </c>
      <c r="J19" s="19"/>
      <c r="K19" s="19"/>
      <c r="L19" s="19"/>
      <c r="M19" s="19"/>
      <c r="N19" s="19"/>
      <c r="O19" s="19"/>
      <c r="P19" s="19"/>
      <c r="Q19" s="12"/>
      <c r="R19" s="2"/>
      <c r="S19" s="2"/>
    </row>
    <row r="20" spans="1:19" ht="16" thickTop="1">
      <c r="A20" s="9"/>
      <c r="B20" s="5"/>
      <c r="C20" s="1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2"/>
      <c r="R20" s="2"/>
      <c r="S20" s="2"/>
    </row>
    <row r="21" spans="1:19">
      <c r="A21" s="9"/>
      <c r="B21" s="5"/>
      <c r="C21" s="1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2"/>
      <c r="R21" s="2"/>
      <c r="S21" s="2"/>
    </row>
    <row r="22" spans="1:19">
      <c r="A22" s="9"/>
      <c r="B22" s="5"/>
      <c r="C22" s="1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2"/>
      <c r="R22" s="2"/>
      <c r="S22" s="2"/>
    </row>
    <row r="23" spans="1:19" ht="18">
      <c r="A23" s="9"/>
      <c r="B23" s="5"/>
      <c r="C23" s="13"/>
      <c r="D23" s="8" t="s">
        <v>22</v>
      </c>
      <c r="E23" s="4"/>
      <c r="F23" s="4"/>
      <c r="G23" s="1"/>
      <c r="H23" s="1"/>
      <c r="I23" s="1"/>
      <c r="J23" s="1"/>
      <c r="K23" s="1"/>
      <c r="L23" s="1"/>
      <c r="M23" s="1"/>
      <c r="N23" s="1"/>
      <c r="O23" s="1"/>
      <c r="P23" s="1"/>
      <c r="Q23" s="12"/>
      <c r="R23" s="2"/>
      <c r="S23" s="2"/>
    </row>
    <row r="24" spans="1:19">
      <c r="A24" s="9"/>
      <c r="B24" s="5"/>
      <c r="C24" s="13"/>
      <c r="D24" s="6" t="s">
        <v>20</v>
      </c>
      <c r="E24" s="6"/>
      <c r="F24" s="6"/>
      <c r="G24" s="1"/>
      <c r="H24" s="7"/>
      <c r="I24" s="1"/>
      <c r="J24" s="1"/>
      <c r="K24" s="1"/>
      <c r="L24" s="1"/>
      <c r="M24" s="1"/>
      <c r="N24" s="1"/>
      <c r="O24" s="1"/>
      <c r="P24" s="1"/>
      <c r="Q24" s="12"/>
      <c r="R24" s="2"/>
      <c r="S24" s="2"/>
    </row>
    <row r="25" spans="1:19">
      <c r="A25" s="9"/>
      <c r="B25" s="5"/>
      <c r="C25" s="13"/>
      <c r="D25" s="6" t="s">
        <v>21</v>
      </c>
      <c r="E25" s="6"/>
      <c r="F25" s="6"/>
      <c r="G25" s="1"/>
      <c r="H25" s="7"/>
      <c r="I25" s="1"/>
      <c r="J25" s="1"/>
      <c r="K25" s="1"/>
      <c r="L25" s="1"/>
      <c r="M25" s="1"/>
      <c r="N25" s="1"/>
      <c r="O25" s="1"/>
      <c r="P25" s="1"/>
      <c r="Q25" s="12"/>
      <c r="R25" s="2"/>
      <c r="S25" s="2"/>
    </row>
    <row r="26" spans="1:19">
      <c r="A26" s="9"/>
      <c r="B26" s="5"/>
      <c r="C26" s="13"/>
      <c r="D26" s="6" t="s">
        <v>27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2"/>
      <c r="R26" s="2"/>
      <c r="S26" s="2"/>
    </row>
    <row r="27" spans="1:19">
      <c r="A27" s="9"/>
      <c r="B27" s="5"/>
      <c r="C27" s="1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2"/>
      <c r="R27" s="2"/>
      <c r="S27" s="2"/>
    </row>
    <row r="28" spans="1:19" ht="5.25" customHeight="1">
      <c r="A28" s="9"/>
      <c r="B28" s="5"/>
      <c r="C28" s="1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2"/>
      <c r="R28" s="2"/>
      <c r="S28" s="2"/>
    </row>
    <row r="29" spans="1:19" ht="7.5" customHeight="1">
      <c r="A29" s="9"/>
      <c r="B29" s="5"/>
      <c r="C29" s="1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2"/>
      <c r="R29" s="2"/>
      <c r="S29" s="2"/>
    </row>
    <row r="30" spans="1:19" ht="5.25" customHeight="1" thickBot="1">
      <c r="A30" s="9"/>
      <c r="B30" s="5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/>
      <c r="R30" s="2"/>
      <c r="S30" s="2"/>
    </row>
    <row r="31" spans="1:19" ht="16" thickTop="1">
      <c r="A31" s="9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2"/>
      <c r="S31" s="2"/>
    </row>
    <row r="32" spans="1:19">
      <c r="A32" s="9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"/>
      <c r="S32" s="2"/>
    </row>
    <row r="33" spans="1:19">
      <c r="A33" s="9"/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sheetProtection selectLockedCells="1"/>
  <mergeCells count="7">
    <mergeCell ref="B1:Q1"/>
    <mergeCell ref="E3:E4"/>
    <mergeCell ref="E13:E14"/>
    <mergeCell ref="N16:P16"/>
    <mergeCell ref="N5:P5"/>
    <mergeCell ref="D13:D19"/>
    <mergeCell ref="D3:D9"/>
  </mergeCells>
  <pageMargins left="0.7" right="0.7" top="0.75" bottom="0.75" header="0.3" footer="0.3"/>
  <pageSetup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Eliran Mizelman</dc:creator>
  <cp:lastModifiedBy>Microsoft Office User</cp:lastModifiedBy>
  <dcterms:created xsi:type="dcterms:W3CDTF">2017-11-08T19:55:11Z</dcterms:created>
  <dcterms:modified xsi:type="dcterms:W3CDTF">2020-04-23T12:31:15Z</dcterms:modified>
  <cp:contentStatus/>
</cp:coreProperties>
</file>